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18780" windowHeight="12405" activeTab="0"/>
  </bookViews>
  <sheets>
    <sheet name="Berechnungsbsp. FW" sheetId="1" r:id="rId1"/>
  </sheets>
  <definedNames>
    <definedName name="AUSLEGUNG1TEXTKESSEL">#REF!</definedName>
    <definedName name="AUSLEGUNG1ZAHLKESSEL">#REF!</definedName>
    <definedName name="AUSLEGUNG2TEXTKESSEL">#REF!</definedName>
    <definedName name="AUSLEGUNG2ZAHLKESSEL">#REF!</definedName>
    <definedName name="AUSLEGUNG3TEXTKESSEL">#REF!</definedName>
    <definedName name="AUSLEGUNG3ZAHLKESSEL">#REF!</definedName>
    <definedName name="BHKWvoll2TEXT">#REF!</definedName>
    <definedName name="BHKWvoll2Zahl">#REF!</definedName>
    <definedName name="BHKWVollTEXT">#REF!</definedName>
    <definedName name="BHKWvollzahl">#REF!</definedName>
    <definedName name="BrennstoffErdgasKESSELTEXT">#REF!</definedName>
    <definedName name="BrennstoffErdgasKESSELZAHL">#REF!</definedName>
    <definedName name="BrennstoffErdgasTEXTBHKW">#REF!</definedName>
    <definedName name="BrennstoffErdgasZAHLBHKW" localSheetId="0">#REF!</definedName>
    <definedName name="BrennstoffErdgasZAHLBHKW">#REF!</definedName>
    <definedName name="_xlnm.Print_Area" localSheetId="0">'Berechnungsbsp. FW'!$A$1:$K$44</definedName>
    <definedName name="_xlnm.Print_Titles" localSheetId="0">'Berechnungsbsp. FW'!$1:$1</definedName>
    <definedName name="InvestitionssummeBHKW">#REF!</definedName>
    <definedName name="InvestitionssummeBHKWZAHL">#REF!</definedName>
    <definedName name="INVESTKESSELTEXT">#REF!</definedName>
    <definedName name="INVESTKESSELZAHL">#REF!</definedName>
    <definedName name="KOSTEN__ERLÖSE__ROHERTRAGBHKW">#REF!</definedName>
    <definedName name="KOSTEN__ERLÖSE__ROHERTRAGKESSEL">#REF!</definedName>
    <definedName name="TECHNIKTEXTBHKW">#REF!</definedName>
    <definedName name="TECHNIKTEXTKESSEL">#REF!</definedName>
    <definedName name="TECHNIKZAHLBHKW">#REF!</definedName>
    <definedName name="TECHNIKZAHLKESSEL">#REF!</definedName>
    <definedName name="TECHNKTEXTKESSEL">#REF!</definedName>
    <definedName name="WärmearbeitspreisTEXTBHKW">#REF!</definedName>
    <definedName name="WärmegrundpreisTEXTKESSEL">#REF!</definedName>
    <definedName name="Z_8CD16BC2_F2B7_428D_A6F8_D319BBAC5009_.wvu.PrintArea" localSheetId="0" hidden="1">'Berechnungsbsp. FW'!$A$1:$K$37</definedName>
  </definedNames>
  <calcPr fullCalcOnLoad="1"/>
</workbook>
</file>

<file path=xl/sharedStrings.xml><?xml version="1.0" encoding="utf-8"?>
<sst xmlns="http://schemas.openxmlformats.org/spreadsheetml/2006/main" count="67" uniqueCount="47">
  <si>
    <t>€/kW</t>
  </si>
  <si>
    <t>Messpreis</t>
  </si>
  <si>
    <t>€/kWh</t>
  </si>
  <si>
    <t>Grundpreis bis 50 kW</t>
  </si>
  <si>
    <t>Grundpreis bis 200 kW</t>
  </si>
  <si>
    <t>Grundpreis ab 200 kW</t>
  </si>
  <si>
    <t>€/a (&gt;15kW)</t>
  </si>
  <si>
    <t xml:space="preserve">Arbeitspreis </t>
  </si>
  <si>
    <t>€/a (&lt;15kW)</t>
  </si>
  <si>
    <t>Grundstücksfläche</t>
  </si>
  <si>
    <t>x</t>
  </si>
  <si>
    <t>Preis</t>
  </si>
  <si>
    <r>
      <t>1. Einmalige Kosten für die Bereitstellung des Fernwärmeanschlusses</t>
    </r>
    <r>
      <rPr>
        <b/>
        <vertAlign val="superscript"/>
        <sz val="12"/>
        <rFont val="Arial"/>
        <family val="2"/>
      </rPr>
      <t>1</t>
    </r>
  </si>
  <si>
    <t>Alle Preise sind Nettopreise, d.h. ohne Mehrwertsteuer.</t>
  </si>
  <si>
    <r>
      <t>m</t>
    </r>
    <r>
      <rPr>
        <vertAlign val="superscript"/>
        <sz val="10"/>
        <rFont val="Arial"/>
        <family val="2"/>
      </rPr>
      <t>2</t>
    </r>
  </si>
  <si>
    <t>=</t>
  </si>
  <si>
    <t>kW</t>
  </si>
  <si>
    <t>EUR/kW</t>
  </si>
  <si>
    <t>Stück</t>
  </si>
  <si>
    <t>EUR/St.</t>
  </si>
  <si>
    <t>Summe</t>
  </si>
  <si>
    <t>Bemerkungen</t>
  </si>
  <si>
    <t>Ergebnis</t>
  </si>
  <si>
    <t>Kostenposition</t>
  </si>
  <si>
    <t>Menge</t>
  </si>
  <si>
    <t>Einheit</t>
  </si>
  <si>
    <r>
      <t>EUR/m</t>
    </r>
    <r>
      <rPr>
        <vertAlign val="superscript"/>
        <sz val="10"/>
        <rFont val="Arial"/>
        <family val="2"/>
      </rPr>
      <t>2</t>
    </r>
  </si>
  <si>
    <t>fällig beim Grundstückskauf</t>
  </si>
  <si>
    <t>fällig nach Inbetriebnahme</t>
  </si>
  <si>
    <r>
      <t>2. Jährliche Kosten (Arbeitspreis, Grundpreis, Messpreis)</t>
    </r>
    <r>
      <rPr>
        <b/>
        <vertAlign val="superscript"/>
        <sz val="12"/>
        <rFont val="Arial"/>
        <family val="2"/>
      </rPr>
      <t xml:space="preserve"> 1</t>
    </r>
  </si>
  <si>
    <t>Entgelt für die gelieferte Wärmemenge</t>
  </si>
  <si>
    <t>das von der gelieferten Wärmemenge unabhängige Entgelt für Finanzierung, Betrieb und Instandhaltung der Anlage</t>
  </si>
  <si>
    <t xml:space="preserve">abhängig von der vereinbarten Wärmeleistung: 62,00 EUR/Jahr bis 15 kW, 184,00 EUR/Jahr größer 15 kW, </t>
  </si>
  <si>
    <t>Geplante Wärmeleistung</t>
  </si>
  <si>
    <t>kWh/a</t>
  </si>
  <si>
    <t>Entgelt für die Bereitstellung und Beglaubigung der Messeinrichtung, Abrechnung und Inkasso</t>
  </si>
  <si>
    <t>Berechnungsbeispiel für einen Fernwärmeanschluss 
bzw. für die jährlichen Kosten für Fernwärme</t>
  </si>
  <si>
    <t>Hinweis: Die gelb unterlegten Felder sind Eingabefelder. Damit können Sie die Berechnung an Ihre Bedürfnisse anpassen.</t>
  </si>
  <si>
    <t xml:space="preserve">verbrauchsabhängig; die verbrauchte Wärmemenge ergibt sich aus der geplanten Wärmeleistung x Anzahl Volllaststunden (Annahme 1.700 h / a) </t>
  </si>
  <si>
    <r>
      <t>Übergabestation</t>
    </r>
    <r>
      <rPr>
        <vertAlign val="superscript"/>
        <sz val="10"/>
        <rFont val="Arial"/>
        <family val="2"/>
      </rPr>
      <t>2</t>
    </r>
  </si>
  <si>
    <r>
      <t>Grundpreis</t>
    </r>
    <r>
      <rPr>
        <vertAlign val="superscript"/>
        <sz val="10"/>
        <rFont val="Arial"/>
        <family val="2"/>
      </rPr>
      <t>3</t>
    </r>
  </si>
  <si>
    <r>
      <t>Messpreis</t>
    </r>
    <r>
      <rPr>
        <vertAlign val="superscript"/>
        <sz val="10"/>
        <rFont val="Arial"/>
        <family val="2"/>
      </rPr>
      <t>4</t>
    </r>
  </si>
  <si>
    <r>
      <t>Arbeitspreis</t>
    </r>
    <r>
      <rPr>
        <vertAlign val="superscript"/>
        <sz val="10"/>
        <rFont val="Arial"/>
        <family val="2"/>
      </rPr>
      <t>5</t>
    </r>
  </si>
  <si>
    <t>Wärmegesellschaft Kehl mbH &amp; Co. KG</t>
  </si>
  <si>
    <t>je nach Bauart und Größe zwischen 2.500 und 8.000 EUR</t>
  </si>
  <si>
    <t>abhängig von der vereinbarten Wärmeleistung: 49,99 EUR/kW bis zu 50 kW, 43,28 EUR/kW von 51 bis 200 kW und 35,58 EUR/kW ab 201 kW</t>
  </si>
  <si>
    <t>Bei Fragen bitte kontaktieren: Patrick Benitz, Tel. 0761 279-7771 oder Patrik Vetter, Tel. 07851 88-1611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</si>
</sst>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00"/>
    <numFmt numFmtId="167" formatCode="#,##0.00\ &quot;€&quot;"/>
    <numFmt numFmtId="168" formatCode="_-* #,##0\ _€_-;\-* #,##0\ _€_-;_-* &quot;-&quot;??\ _€_-;_-@_-"/>
    <numFmt numFmtId="169" formatCode="_-* #,##0.0\ _€_-;\-* #,##0.0\ _€_-;_-* &quot;-&quot;??\ _€_-;_-@_-"/>
    <numFmt numFmtId="170" formatCode="#,##0.00_ ;\-#,##0.00\ "/>
  </numFmts>
  <fonts count="46">
    <font>
      <sz val="10"/>
      <name val="Arial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2" fontId="4" fillId="33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4" fillId="34" borderId="10" xfId="0" applyFont="1" applyFill="1" applyBorder="1" applyAlignment="1">
      <alignment/>
    </xf>
    <xf numFmtId="168" fontId="4" fillId="34" borderId="11" xfId="49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 quotePrefix="1">
      <alignment horizontal="center"/>
    </xf>
    <xf numFmtId="44" fontId="4" fillId="34" borderId="11" xfId="6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2" fontId="0" fillId="35" borderId="0" xfId="0" applyNumberFormat="1" applyFont="1" applyFill="1" applyAlignment="1">
      <alignment/>
    </xf>
    <xf numFmtId="0" fontId="0" fillId="35" borderId="0" xfId="0" applyFont="1" applyFill="1" applyAlignment="1" quotePrefix="1">
      <alignment horizontal="center"/>
    </xf>
    <xf numFmtId="44" fontId="0" fillId="35" borderId="0" xfId="60" applyFont="1" applyFill="1" applyAlignment="1">
      <alignment/>
    </xf>
    <xf numFmtId="2" fontId="4" fillId="35" borderId="0" xfId="0" applyNumberFormat="1" applyFont="1" applyFill="1" applyAlignment="1">
      <alignment/>
    </xf>
    <xf numFmtId="0" fontId="0" fillId="35" borderId="0" xfId="0" applyFill="1" applyAlignment="1">
      <alignment horizontal="left"/>
    </xf>
    <xf numFmtId="2" fontId="5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left"/>
    </xf>
    <xf numFmtId="2" fontId="5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5" borderId="0" xfId="0" applyFill="1" applyAlignment="1">
      <alignment horizontal="center" wrapText="1"/>
    </xf>
    <xf numFmtId="0" fontId="0" fillId="35" borderId="0" xfId="0" applyFont="1" applyFill="1" applyAlignment="1">
      <alignment wrapText="1"/>
    </xf>
    <xf numFmtId="0" fontId="0" fillId="35" borderId="0" xfId="0" applyFont="1" applyFill="1" applyAlignment="1">
      <alignment horizontal="center" wrapText="1"/>
    </xf>
    <xf numFmtId="168" fontId="0" fillId="35" borderId="0" xfId="49" applyNumberFormat="1" applyFont="1" applyFill="1" applyAlignment="1">
      <alignment wrapText="1"/>
    </xf>
    <xf numFmtId="2" fontId="0" fillId="35" borderId="0" xfId="0" applyNumberFormat="1" applyFont="1" applyFill="1" applyAlignment="1">
      <alignment wrapText="1"/>
    </xf>
    <xf numFmtId="167" fontId="0" fillId="35" borderId="0" xfId="0" applyNumberFormat="1" applyFill="1" applyBorder="1" applyAlignment="1">
      <alignment wrapText="1"/>
    </xf>
    <xf numFmtId="165" fontId="0" fillId="35" borderId="0" xfId="0" applyNumberFormat="1" applyFill="1" applyAlignment="1">
      <alignment wrapText="1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horizontal="center" wrapText="1"/>
    </xf>
    <xf numFmtId="0" fontId="3" fillId="35" borderId="0" xfId="0" applyFont="1" applyFill="1" applyAlignment="1">
      <alignment/>
    </xf>
    <xf numFmtId="0" fontId="9" fillId="35" borderId="0" xfId="0" applyFont="1" applyFill="1" applyAlignment="1">
      <alignment horizontal="centerContinuous" vertical="center" wrapText="1"/>
    </xf>
    <xf numFmtId="2" fontId="4" fillId="35" borderId="0" xfId="0" applyNumberFormat="1" applyFont="1" applyFill="1" applyAlignment="1">
      <alignment horizontal="left"/>
    </xf>
    <xf numFmtId="0" fontId="10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0" borderId="0" xfId="0" applyFont="1" applyAlignment="1">
      <alignment/>
    </xf>
    <xf numFmtId="167" fontId="6" fillId="35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168" fontId="4" fillId="36" borderId="13" xfId="49" applyNumberFormat="1" applyFont="1" applyFill="1" applyBorder="1" applyAlignment="1" applyProtection="1">
      <alignment/>
      <protection locked="0"/>
    </xf>
    <xf numFmtId="170" fontId="4" fillId="36" borderId="13" xfId="49" applyNumberFormat="1" applyFont="1" applyFill="1" applyBorder="1" applyAlignme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2019300</xdr:colOff>
      <xdr:row>0</xdr:row>
      <xdr:rowOff>123825</xdr:rowOff>
    </xdr:from>
    <xdr:to>
      <xdr:col>10</xdr:col>
      <xdr:colOff>2971800</xdr:colOff>
      <xdr:row>3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123825"/>
          <a:ext cx="952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45"/>
  <sheetViews>
    <sheetView tabSelected="1" workbookViewId="0" topLeftCell="A1">
      <selection activeCell="A44" sqref="A44"/>
    </sheetView>
  </sheetViews>
  <sheetFormatPr defaultColWidth="11.421875" defaultRowHeight="12.75" outlineLevelRow="1"/>
  <cols>
    <col min="1" max="1" width="4.57421875" style="0" customWidth="1"/>
    <col min="2" max="2" width="21.7109375" style="0" customWidth="1"/>
    <col min="3" max="3" width="11.28125" style="0" customWidth="1"/>
    <col min="4" max="4" width="7.8515625" style="0" customWidth="1"/>
    <col min="5" max="5" width="3.8515625" style="0" customWidth="1"/>
    <col min="6" max="6" width="10.140625" style="0" customWidth="1"/>
    <col min="7" max="7" width="8.421875" style="0" customWidth="1"/>
    <col min="8" max="8" width="3.140625" style="9" customWidth="1"/>
    <col min="9" max="9" width="12.28125" style="0" customWidth="1"/>
    <col min="10" max="10" width="1.8515625" style="0" customWidth="1"/>
    <col min="11" max="11" width="51.57421875" style="0" customWidth="1"/>
  </cols>
  <sheetData>
    <row r="1" spans="1:11" ht="24.75" customHeight="1">
      <c r="A1" s="50" t="s">
        <v>43</v>
      </c>
      <c r="B1" s="20"/>
      <c r="C1" s="20"/>
      <c r="D1" s="20"/>
      <c r="E1" s="20"/>
      <c r="F1" s="20"/>
      <c r="G1" s="20"/>
      <c r="H1" s="51"/>
      <c r="I1" s="20"/>
      <c r="J1" s="20"/>
      <c r="K1" s="20"/>
    </row>
    <row r="2" spans="1:11" ht="9" customHeight="1">
      <c r="A2" s="41"/>
      <c r="B2" s="19"/>
      <c r="C2" s="19"/>
      <c r="D2" s="19"/>
      <c r="E2" s="19"/>
      <c r="F2" s="19"/>
      <c r="G2" s="19"/>
      <c r="H2" s="21"/>
      <c r="I2" s="19"/>
      <c r="J2" s="19"/>
      <c r="K2" s="19"/>
    </row>
    <row r="3" spans="1:11" ht="36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2.75">
      <c r="A4" s="19"/>
      <c r="B4" s="19"/>
      <c r="C4" s="19"/>
      <c r="D4" s="19"/>
      <c r="E4" s="19"/>
      <c r="F4" s="19"/>
      <c r="G4" s="19"/>
      <c r="H4" s="21"/>
      <c r="I4" s="19"/>
      <c r="J4" s="19"/>
      <c r="K4" s="19"/>
    </row>
    <row r="5" spans="1:11" ht="12.75">
      <c r="A5" s="20" t="s">
        <v>37</v>
      </c>
      <c r="B5" s="19"/>
      <c r="C5" s="19"/>
      <c r="D5" s="19"/>
      <c r="E5" s="19"/>
      <c r="F5" s="19"/>
      <c r="G5" s="19"/>
      <c r="H5" s="21"/>
      <c r="I5" s="19"/>
      <c r="J5" s="19"/>
      <c r="K5" s="19"/>
    </row>
    <row r="6" spans="1:11" ht="12.75">
      <c r="A6" s="19"/>
      <c r="B6" s="19"/>
      <c r="C6" s="19"/>
      <c r="D6" s="19"/>
      <c r="E6" s="19"/>
      <c r="F6" s="19"/>
      <c r="G6" s="19"/>
      <c r="H6" s="21"/>
      <c r="I6" s="19"/>
      <c r="J6" s="19"/>
      <c r="K6" s="19"/>
    </row>
    <row r="7" spans="1:11" ht="18.75">
      <c r="A7" s="41" t="s">
        <v>12</v>
      </c>
      <c r="B7" s="43"/>
      <c r="C7" s="19"/>
      <c r="D7" s="19"/>
      <c r="E7" s="19"/>
      <c r="F7" s="19"/>
      <c r="G7" s="19"/>
      <c r="H7" s="21"/>
      <c r="I7" s="19"/>
      <c r="J7" s="19"/>
      <c r="K7" s="19"/>
    </row>
    <row r="8" spans="1:11" ht="7.5" customHeight="1">
      <c r="A8" s="19"/>
      <c r="B8" s="43"/>
      <c r="C8" s="19"/>
      <c r="D8" s="19"/>
      <c r="E8" s="19"/>
      <c r="F8" s="19"/>
      <c r="G8" s="19"/>
      <c r="H8" s="21"/>
      <c r="I8" s="19"/>
      <c r="J8" s="19"/>
      <c r="K8" s="19"/>
    </row>
    <row r="9" spans="1:11" ht="19.5" customHeight="1">
      <c r="A9" s="19"/>
      <c r="B9" s="11" t="s">
        <v>23</v>
      </c>
      <c r="C9" s="12" t="s">
        <v>24</v>
      </c>
      <c r="D9" s="13" t="s">
        <v>25</v>
      </c>
      <c r="E9" s="14"/>
      <c r="F9" s="15" t="s">
        <v>11</v>
      </c>
      <c r="G9" s="15"/>
      <c r="H9" s="16"/>
      <c r="I9" s="17" t="s">
        <v>22</v>
      </c>
      <c r="J9" s="17"/>
      <c r="K9" s="18" t="s">
        <v>21</v>
      </c>
    </row>
    <row r="10" spans="1:11" ht="7.5" customHeight="1">
      <c r="A10" s="19"/>
      <c r="B10" s="19"/>
      <c r="C10" s="25"/>
      <c r="D10" s="19"/>
      <c r="E10" s="26"/>
      <c r="F10" s="25"/>
      <c r="G10" s="19"/>
      <c r="H10" s="27"/>
      <c r="I10" s="28"/>
      <c r="J10" s="28"/>
      <c r="K10" s="19"/>
    </row>
    <row r="11" spans="1:11" ht="19.5" customHeight="1">
      <c r="A11" s="19"/>
      <c r="B11" s="20" t="s">
        <v>9</v>
      </c>
      <c r="C11" s="52">
        <v>750</v>
      </c>
      <c r="D11" s="20" t="s">
        <v>14</v>
      </c>
      <c r="E11" s="21" t="s">
        <v>10</v>
      </c>
      <c r="F11" s="22">
        <v>7.5</v>
      </c>
      <c r="G11" s="22" t="s">
        <v>26</v>
      </c>
      <c r="H11" s="23" t="s">
        <v>15</v>
      </c>
      <c r="I11" s="24">
        <f>C11*F11</f>
        <v>5625</v>
      </c>
      <c r="J11" s="24"/>
      <c r="K11" s="20" t="s">
        <v>27</v>
      </c>
    </row>
    <row r="12" spans="1:11" ht="7.5" customHeight="1">
      <c r="A12" s="19"/>
      <c r="B12" s="19"/>
      <c r="C12" s="25"/>
      <c r="D12" s="19"/>
      <c r="E12" s="26"/>
      <c r="F12" s="25"/>
      <c r="G12" s="19"/>
      <c r="H12" s="27"/>
      <c r="I12" s="28"/>
      <c r="J12" s="28"/>
      <c r="K12" s="19"/>
    </row>
    <row r="13" spans="1:11" ht="19.5" customHeight="1">
      <c r="A13" s="19"/>
      <c r="B13" s="20" t="s">
        <v>33</v>
      </c>
      <c r="C13" s="52">
        <v>15</v>
      </c>
      <c r="D13" s="19" t="s">
        <v>16</v>
      </c>
      <c r="E13" s="21" t="s">
        <v>10</v>
      </c>
      <c r="F13" s="22">
        <v>89</v>
      </c>
      <c r="G13" s="19" t="s">
        <v>17</v>
      </c>
      <c r="H13" s="23" t="s">
        <v>15</v>
      </c>
      <c r="I13" s="24">
        <f>C13*F13</f>
        <v>1335</v>
      </c>
      <c r="J13" s="24"/>
      <c r="K13" s="20" t="s">
        <v>28</v>
      </c>
    </row>
    <row r="14" spans="1:11" ht="7.5" customHeight="1">
      <c r="A14" s="19"/>
      <c r="B14" s="19"/>
      <c r="C14" s="25"/>
      <c r="D14" s="19"/>
      <c r="E14" s="26"/>
      <c r="F14" s="25"/>
      <c r="G14" s="19"/>
      <c r="H14" s="27"/>
      <c r="I14" s="28"/>
      <c r="J14" s="28"/>
      <c r="K14" s="19"/>
    </row>
    <row r="15" spans="1:11" ht="19.5" customHeight="1">
      <c r="A15" s="19"/>
      <c r="B15" s="20" t="s">
        <v>39</v>
      </c>
      <c r="C15" s="52">
        <v>1</v>
      </c>
      <c r="D15" s="19" t="s">
        <v>18</v>
      </c>
      <c r="E15" s="21" t="s">
        <v>10</v>
      </c>
      <c r="F15" s="53">
        <v>4000</v>
      </c>
      <c r="G15" s="19" t="s">
        <v>19</v>
      </c>
      <c r="H15" s="23" t="s">
        <v>15</v>
      </c>
      <c r="I15" s="24">
        <f>C15*F15</f>
        <v>4000</v>
      </c>
      <c r="J15" s="24"/>
      <c r="K15" s="20" t="s">
        <v>28</v>
      </c>
    </row>
    <row r="16" spans="1:11" ht="7.5" customHeight="1">
      <c r="A16" s="19"/>
      <c r="B16" s="19"/>
      <c r="C16" s="25"/>
      <c r="D16" s="19"/>
      <c r="E16" s="26"/>
      <c r="F16" s="25"/>
      <c r="G16" s="19"/>
      <c r="H16" s="27"/>
      <c r="I16" s="28"/>
      <c r="J16" s="28"/>
      <c r="K16" s="19"/>
    </row>
    <row r="17" spans="1:11" ht="19.5" customHeight="1">
      <c r="A17" s="19"/>
      <c r="B17" s="11" t="s">
        <v>20</v>
      </c>
      <c r="C17" s="15"/>
      <c r="D17" s="13"/>
      <c r="E17" s="29"/>
      <c r="F17" s="15"/>
      <c r="G17" s="13"/>
      <c r="H17" s="30"/>
      <c r="I17" s="17">
        <f>SUM(I11:I16)</f>
        <v>10960</v>
      </c>
      <c r="J17" s="17"/>
      <c r="K17" s="31"/>
    </row>
    <row r="18" spans="1:11" ht="12.75">
      <c r="A18" s="19"/>
      <c r="B18" s="19"/>
      <c r="C18" s="25"/>
      <c r="D18" s="19"/>
      <c r="E18" s="26"/>
      <c r="F18" s="25"/>
      <c r="G18" s="19"/>
      <c r="H18" s="27"/>
      <c r="I18" s="28"/>
      <c r="J18" s="28"/>
      <c r="K18" s="19"/>
    </row>
    <row r="19" spans="1:11" ht="18.75">
      <c r="A19" s="41" t="s">
        <v>29</v>
      </c>
      <c r="B19" s="43"/>
      <c r="C19" s="19"/>
      <c r="D19" s="19"/>
      <c r="E19" s="19"/>
      <c r="F19" s="19"/>
      <c r="G19" s="19"/>
      <c r="H19" s="21"/>
      <c r="I19" s="19"/>
      <c r="J19" s="19"/>
      <c r="K19" s="19"/>
    </row>
    <row r="20" spans="1:11" ht="6.75" customHeight="1">
      <c r="A20" s="19"/>
      <c r="B20" s="43"/>
      <c r="C20" s="19"/>
      <c r="D20" s="19"/>
      <c r="E20" s="19"/>
      <c r="F20" s="19"/>
      <c r="G20" s="19"/>
      <c r="H20" s="21"/>
      <c r="I20" s="19"/>
      <c r="J20" s="19"/>
      <c r="K20" s="19"/>
    </row>
    <row r="21" spans="1:8" ht="12.75" outlineLevel="1">
      <c r="A21" s="19"/>
      <c r="B21" t="s">
        <v>7</v>
      </c>
      <c r="C21" s="7">
        <v>0.0592</v>
      </c>
      <c r="D21" t="s">
        <v>2</v>
      </c>
      <c r="H21"/>
    </row>
    <row r="22" spans="1:10" ht="12.75" outlineLevel="1">
      <c r="A22" s="19"/>
      <c r="B22" t="s">
        <v>3</v>
      </c>
      <c r="C22" s="1">
        <v>49.99</v>
      </c>
      <c r="D22" t="s">
        <v>0</v>
      </c>
      <c r="E22" s="4"/>
      <c r="F22" s="2"/>
      <c r="G22" s="5"/>
      <c r="H22" s="10"/>
      <c r="I22" s="3"/>
      <c r="J22" s="3"/>
    </row>
    <row r="23" spans="1:10" ht="12.75" outlineLevel="1">
      <c r="A23" s="19"/>
      <c r="B23" t="s">
        <v>4</v>
      </c>
      <c r="C23" s="1">
        <v>43.28</v>
      </c>
      <c r="D23" t="s">
        <v>0</v>
      </c>
      <c r="E23" s="4"/>
      <c r="F23" s="2"/>
      <c r="G23" s="5"/>
      <c r="H23" s="10"/>
      <c r="I23" s="3"/>
      <c r="J23" s="3"/>
    </row>
    <row r="24" spans="1:10" ht="12.75" outlineLevel="1">
      <c r="A24" s="19"/>
      <c r="B24" t="s">
        <v>5</v>
      </c>
      <c r="C24" s="1">
        <v>35.58</v>
      </c>
      <c r="D24" t="s">
        <v>0</v>
      </c>
      <c r="E24" s="6"/>
      <c r="F24" s="2"/>
      <c r="G24" s="5"/>
      <c r="H24" s="10"/>
      <c r="I24" s="3"/>
      <c r="J24" s="3"/>
    </row>
    <row r="25" spans="1:7" ht="12.75" outlineLevel="1">
      <c r="A25" s="19"/>
      <c r="B25" t="s">
        <v>1</v>
      </c>
      <c r="C25" s="1">
        <v>184</v>
      </c>
      <c r="D25" t="s">
        <v>6</v>
      </c>
      <c r="E25" s="5"/>
      <c r="F25" s="5"/>
      <c r="G25" s="5"/>
    </row>
    <row r="26" spans="1:4" ht="12.75" outlineLevel="1">
      <c r="A26" s="19"/>
      <c r="C26" s="1">
        <v>62</v>
      </c>
      <c r="D26" t="s">
        <v>8</v>
      </c>
    </row>
    <row r="27" spans="1:3" ht="12.75" outlineLevel="1">
      <c r="A27" s="19"/>
      <c r="C27" s="2"/>
    </row>
    <row r="28" spans="1:11" ht="19.5" customHeight="1">
      <c r="A28" s="19"/>
      <c r="B28" s="11" t="s">
        <v>23</v>
      </c>
      <c r="C28" s="12" t="s">
        <v>24</v>
      </c>
      <c r="D28" s="13" t="s">
        <v>25</v>
      </c>
      <c r="E28" s="14"/>
      <c r="F28" s="15" t="s">
        <v>11</v>
      </c>
      <c r="G28" s="15"/>
      <c r="H28" s="16"/>
      <c r="I28" s="17" t="s">
        <v>22</v>
      </c>
      <c r="J28" s="17"/>
      <c r="K28" s="18" t="s">
        <v>21</v>
      </c>
    </row>
    <row r="29" spans="1:11" ht="7.5" customHeight="1">
      <c r="A29" s="19"/>
      <c r="B29" s="19"/>
      <c r="C29" s="25"/>
      <c r="D29" s="19"/>
      <c r="E29" s="26"/>
      <c r="F29" s="25"/>
      <c r="G29" s="19"/>
      <c r="H29" s="27"/>
      <c r="I29" s="28"/>
      <c r="J29" s="28"/>
      <c r="K29" s="19"/>
    </row>
    <row r="30" spans="1:11" ht="26.25" customHeight="1">
      <c r="A30" s="19"/>
      <c r="B30" s="33" t="s">
        <v>40</v>
      </c>
      <c r="C30" s="35">
        <f>C13</f>
        <v>15</v>
      </c>
      <c r="D30" s="33" t="s">
        <v>16</v>
      </c>
      <c r="E30" s="34" t="s">
        <v>10</v>
      </c>
      <c r="F30" s="36">
        <f>IF($C$13&lt;=50,C22,IF($C$13&lt;=200,(C22*50+C23*(C13-50))/C13,(C22*50+C23*150+C24*(C13-200)/C13)))</f>
        <v>49.99</v>
      </c>
      <c r="G30" s="39" t="s">
        <v>0</v>
      </c>
      <c r="H30" s="40"/>
      <c r="I30" s="37">
        <f>F30*C13</f>
        <v>749.85</v>
      </c>
      <c r="J30" s="37"/>
      <c r="K30" s="33" t="s">
        <v>31</v>
      </c>
    </row>
    <row r="31" spans="1:11" ht="7.5" customHeight="1">
      <c r="A31" s="19"/>
      <c r="B31" s="19"/>
      <c r="C31" s="25"/>
      <c r="D31" s="19"/>
      <c r="E31" s="26"/>
      <c r="F31" s="25"/>
      <c r="G31" s="19"/>
      <c r="H31" s="27"/>
      <c r="I31" s="28"/>
      <c r="J31" s="28"/>
      <c r="K31" s="19"/>
    </row>
    <row r="32" spans="1:11" ht="25.5">
      <c r="A32" s="19"/>
      <c r="B32" s="33" t="s">
        <v>41</v>
      </c>
      <c r="C32" s="35">
        <f>C13</f>
        <v>15</v>
      </c>
      <c r="D32" s="33" t="s">
        <v>16</v>
      </c>
      <c r="E32" s="33"/>
      <c r="F32" s="36"/>
      <c r="G32" s="39"/>
      <c r="H32" s="40"/>
      <c r="I32" s="37">
        <f>IF($C$13&lt;=15,C26,IF($C$13&lt;1,0,C25))</f>
        <v>62</v>
      </c>
      <c r="J32" s="37"/>
      <c r="K32" s="33" t="s">
        <v>35</v>
      </c>
    </row>
    <row r="33" spans="1:11" ht="7.5" customHeight="1">
      <c r="A33" s="19"/>
      <c r="B33" s="19"/>
      <c r="C33" s="25"/>
      <c r="D33" s="19"/>
      <c r="E33" s="26"/>
      <c r="F33" s="25"/>
      <c r="G33" s="19"/>
      <c r="H33" s="27"/>
      <c r="I33" s="28"/>
      <c r="J33" s="28"/>
      <c r="K33" s="19"/>
    </row>
    <row r="34" spans="1:11" ht="19.5" customHeight="1">
      <c r="A34" s="19"/>
      <c r="B34" s="33" t="s">
        <v>42</v>
      </c>
      <c r="C34" s="35">
        <f>C13*1700</f>
        <v>25500</v>
      </c>
      <c r="D34" s="33" t="s">
        <v>34</v>
      </c>
      <c r="E34" s="32" t="s">
        <v>10</v>
      </c>
      <c r="F34" s="38">
        <f>C21</f>
        <v>0.0592</v>
      </c>
      <c r="G34" s="39" t="s">
        <v>2</v>
      </c>
      <c r="H34" s="40"/>
      <c r="I34" s="37">
        <f>C34*F34</f>
        <v>1509.6000000000001</v>
      </c>
      <c r="J34" s="37"/>
      <c r="K34" s="33" t="s">
        <v>30</v>
      </c>
    </row>
    <row r="35" spans="1:11" ht="12.75">
      <c r="A35" s="19"/>
      <c r="B35" s="19"/>
      <c r="C35" s="25"/>
      <c r="D35" s="19"/>
      <c r="E35" s="19"/>
      <c r="F35" s="19"/>
      <c r="G35" s="19"/>
      <c r="H35" s="21"/>
      <c r="I35" s="19"/>
      <c r="J35" s="19"/>
      <c r="K35" s="19"/>
    </row>
    <row r="36" spans="1:11" ht="19.5" customHeight="1">
      <c r="A36" s="19"/>
      <c r="B36" s="11" t="s">
        <v>20</v>
      </c>
      <c r="C36" s="15"/>
      <c r="D36" s="13"/>
      <c r="E36" s="29"/>
      <c r="F36" s="15"/>
      <c r="G36" s="13"/>
      <c r="H36" s="30"/>
      <c r="I36" s="17">
        <f>SUM(I30:I35)</f>
        <v>2321.4500000000003</v>
      </c>
      <c r="J36" s="17"/>
      <c r="K36" s="31"/>
    </row>
    <row r="37" spans="1:11" ht="12.75">
      <c r="A37" s="19"/>
      <c r="B37" s="19"/>
      <c r="C37" s="25"/>
      <c r="D37" s="19"/>
      <c r="E37" s="19"/>
      <c r="F37" s="19"/>
      <c r="G37" s="19"/>
      <c r="H37" s="21"/>
      <c r="I37" s="19"/>
      <c r="J37" s="19"/>
      <c r="K37" s="19"/>
    </row>
    <row r="38" spans="1:11" s="47" customFormat="1" ht="11.25">
      <c r="A38" s="44">
        <v>1</v>
      </c>
      <c r="B38" s="45" t="s">
        <v>13</v>
      </c>
      <c r="C38" s="45"/>
      <c r="D38" s="45"/>
      <c r="E38" s="45"/>
      <c r="F38" s="45"/>
      <c r="G38" s="45"/>
      <c r="H38" s="46"/>
      <c r="I38" s="45"/>
      <c r="J38" s="45"/>
      <c r="K38" s="45"/>
    </row>
    <row r="39" spans="1:11" s="47" customFormat="1" ht="11.25">
      <c r="A39" s="44">
        <v>2</v>
      </c>
      <c r="B39" s="45" t="s">
        <v>44</v>
      </c>
      <c r="C39" s="45"/>
      <c r="D39" s="45"/>
      <c r="E39" s="45"/>
      <c r="F39" s="45"/>
      <c r="G39" s="45"/>
      <c r="H39" s="46"/>
      <c r="I39" s="45"/>
      <c r="J39" s="45"/>
      <c r="K39" s="45"/>
    </row>
    <row r="40" spans="1:11" s="47" customFormat="1" ht="11.25">
      <c r="A40" s="44">
        <v>3</v>
      </c>
      <c r="B40" s="45" t="s">
        <v>45</v>
      </c>
      <c r="C40" s="45"/>
      <c r="D40" s="45"/>
      <c r="E40" s="45"/>
      <c r="F40" s="48"/>
      <c r="G40" s="45"/>
      <c r="H40" s="46"/>
      <c r="I40" s="45"/>
      <c r="J40" s="45"/>
      <c r="K40" s="45"/>
    </row>
    <row r="41" spans="1:11" s="47" customFormat="1" ht="11.25">
      <c r="A41" s="44">
        <v>4</v>
      </c>
      <c r="B41" s="45" t="s">
        <v>32</v>
      </c>
      <c r="C41" s="45"/>
      <c r="D41" s="45"/>
      <c r="E41" s="45"/>
      <c r="F41" s="45"/>
      <c r="G41" s="45"/>
      <c r="H41" s="46"/>
      <c r="I41" s="45"/>
      <c r="J41" s="45"/>
      <c r="K41" s="45"/>
    </row>
    <row r="42" spans="1:11" s="47" customFormat="1" ht="11.25">
      <c r="A42" s="44">
        <v>5</v>
      </c>
      <c r="B42" s="45" t="s">
        <v>38</v>
      </c>
      <c r="C42" s="45"/>
      <c r="D42" s="45"/>
      <c r="E42" s="45"/>
      <c r="F42" s="45"/>
      <c r="G42" s="45"/>
      <c r="H42" s="46"/>
      <c r="I42" s="45"/>
      <c r="J42" s="45"/>
      <c r="K42" s="45"/>
    </row>
    <row r="43" spans="1:11" s="47" customFormat="1" ht="7.5" customHeight="1">
      <c r="A43" s="44"/>
      <c r="B43" s="45"/>
      <c r="C43" s="45"/>
      <c r="D43" s="45"/>
      <c r="E43" s="45"/>
      <c r="F43" s="45"/>
      <c r="G43" s="45"/>
      <c r="H43" s="46"/>
      <c r="I43" s="45"/>
      <c r="J43" s="45"/>
      <c r="K43" s="45"/>
    </row>
    <row r="44" spans="1:8" s="47" customFormat="1" ht="12.75">
      <c r="A44" s="8" t="s">
        <v>46</v>
      </c>
      <c r="B44" s="45"/>
      <c r="H44" s="49"/>
    </row>
    <row r="45" ht="12.75">
      <c r="B45" s="47"/>
    </row>
  </sheetData>
  <sheetProtection/>
  <printOptions horizontalCentered="1"/>
  <pageMargins left="0.5118110236220472" right="0.5118110236220472" top="0.7480314960629921" bottom="0.35433070866141736" header="0.31496062992125984" footer="0.11811023622047245"/>
  <pageSetup fitToHeight="1" fitToWidth="1" horizontalDpi="600" verticalDpi="600" orientation="landscape" paperSize="9" scale="94" r:id="rId2"/>
  <headerFooter alignWithMargins="0">
    <oddFooter>&amp;C&amp;8&amp;F,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badenova AG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Barnsteiner</dc:creator>
  <cp:keywords/>
  <dc:description/>
  <cp:lastModifiedBy>Trauden Julia</cp:lastModifiedBy>
  <cp:lastPrinted>2015-10-22T10:17:26Z</cp:lastPrinted>
  <dcterms:created xsi:type="dcterms:W3CDTF">2011-02-04T09:16:39Z</dcterms:created>
  <dcterms:modified xsi:type="dcterms:W3CDTF">2016-12-20T16:22:21Z</dcterms:modified>
  <cp:category/>
  <cp:version/>
  <cp:contentType/>
  <cp:contentStatus/>
</cp:coreProperties>
</file>